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17 - 31.10. - ZCU - Výpočetní technika (III.) 121 - 2022 Kuba KONTROLA Připravit\"/>
    </mc:Choice>
  </mc:AlternateContent>
  <xr:revisionPtr revIDLastSave="0" documentId="13_ncr:1_{5555F784-3D27-473B-9659-2BF570E3490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7" i="1" l="1"/>
  <c r="T18" i="1"/>
  <c r="S22" i="1"/>
  <c r="S23" i="1"/>
  <c r="P17" i="1"/>
  <c r="P18" i="1"/>
  <c r="P19" i="1"/>
  <c r="P20" i="1"/>
  <c r="P21" i="1"/>
  <c r="P22" i="1"/>
  <c r="P23" i="1"/>
  <c r="P24" i="1"/>
  <c r="P25" i="1"/>
  <c r="P26" i="1"/>
  <c r="T17" i="1"/>
  <c r="S18" i="1"/>
  <c r="S19" i="1"/>
  <c r="T19" i="1"/>
  <c r="S20" i="1"/>
  <c r="T20" i="1"/>
  <c r="S21" i="1"/>
  <c r="T21" i="1"/>
  <c r="T23" i="1"/>
  <c r="S24" i="1"/>
  <c r="T24" i="1"/>
  <c r="S25" i="1"/>
  <c r="T25" i="1"/>
  <c r="S26" i="1"/>
  <c r="T26" i="1"/>
  <c r="T22" i="1" l="1"/>
  <c r="P12" i="1"/>
  <c r="P13" i="1"/>
  <c r="P14" i="1"/>
  <c r="P15" i="1"/>
  <c r="P16" i="1"/>
  <c r="P27" i="1"/>
  <c r="P28" i="1"/>
  <c r="S12" i="1"/>
  <c r="T12" i="1"/>
  <c r="S13" i="1"/>
  <c r="T13" i="1"/>
  <c r="S14" i="1"/>
  <c r="T14" i="1"/>
  <c r="S15" i="1"/>
  <c r="T15" i="1"/>
  <c r="S16" i="1"/>
  <c r="T16" i="1"/>
  <c r="S27" i="1"/>
  <c r="T27" i="1"/>
  <c r="S28" i="1"/>
  <c r="T28" i="1"/>
  <c r="P9" i="1"/>
  <c r="P10" i="1"/>
  <c r="P11" i="1"/>
  <c r="S9" i="1"/>
  <c r="T9" i="1"/>
  <c r="S10" i="1"/>
  <c r="T10" i="1"/>
  <c r="S11" i="1"/>
  <c r="T11" i="1"/>
  <c r="P8" i="1" l="1"/>
  <c r="S8" i="1"/>
  <c r="T8" i="1"/>
  <c r="P7" i="1"/>
  <c r="S7" i="1"/>
  <c r="T7" i="1"/>
  <c r="R31" i="1" l="1"/>
  <c r="Q31" i="1"/>
</calcChain>
</file>

<file path=xl/sharedStrings.xml><?xml version="1.0" encoding="utf-8"?>
<sst xmlns="http://schemas.openxmlformats.org/spreadsheetml/2006/main" count="136" uniqueCount="102">
  <si>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</si>
  <si>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</si>
  <si>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</si>
  <si>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</si>
  <si>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</si>
  <si>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</si>
  <si>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</si>
  <si>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</si>
  <si>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</si>
  <si>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</si>
  <si>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</si>
  <si>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</si>
  <si>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30237200-1 - Počítačová příslušenství </t>
  </si>
  <si>
    <t>32540000-0 - Rozvaděče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</si>
  <si>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</si>
  <si>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</si>
  <si>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</si>
  <si>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</si>
  <si>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</si>
  <si>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</si>
  <si>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</si>
  <si>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</si>
  <si>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</si>
  <si>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</si>
  <si>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</si>
  <si>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</si>
  <si>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</si>
  <si>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</si>
  <si>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</si>
  <si>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</si>
  <si>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</si>
  <si>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</si>
  <si>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</si>
  <si>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121 - 2022 </t>
  </si>
  <si>
    <t>SSD disk 2.5"</t>
  </si>
  <si>
    <t>HDMI propojovací kabel 1m</t>
  </si>
  <si>
    <t>HDMI propojovací kabel 2m</t>
  </si>
  <si>
    <t>HDMI propojovací kabel 3m</t>
  </si>
  <si>
    <t>HDMI propojovací kabel 5m</t>
  </si>
  <si>
    <t>Switch 5 portový</t>
  </si>
  <si>
    <t>Prodlužovací kabel USB 3.0</t>
  </si>
  <si>
    <t>Datový kabel - propojovací USB-C</t>
  </si>
  <si>
    <t>Univerzální zdroj USB-C</t>
  </si>
  <si>
    <t>USB - SATA se zdrojem</t>
  </si>
  <si>
    <t>do 16.12.2022</t>
  </si>
  <si>
    <t>Ing. Tomáš Řeřicha, Ph.D.,
Tel.: 737 488 958,
37763 4534</t>
  </si>
  <si>
    <t>Univerzitní 26, 
301 00 Plzeň,
Fakulta elektrotechnická - Katedra materiálů a technologií,
místnost EK 414</t>
  </si>
  <si>
    <t>Kapacita min. 250 GB.
Rozhraní: SATA III.
Velikost: 2,5 palce.
Rychlost čtení min. 550 MB/s.
Rychlost zápisu min. 500 MB/s.</t>
  </si>
  <si>
    <t>Oboustranné HDMI/M, rozhranní HDMI 2.0, dynamická synchronizace, propojovací, trojité stínění, pozlacené konektory, délka 1 m, barva černá.</t>
  </si>
  <si>
    <t>Oboustranné HDMI/M, rozhranní HDMI 2.0, dynamická synchronizace, propojovací, trojité stínění, pozlacené konektory, délka 2 m, barva černá.</t>
  </si>
  <si>
    <t>Oboustranné HDMI/M, rozhranní HDMI 2.0, dynamická synchronizace, propojovací, trojité stínění, pozlacené konektory, délka 3 m, barva černá.</t>
  </si>
  <si>
    <t>Oboustranné HDMI/M, rozhranní HDMI 2.0, dynamická synchronizace, propojovací, trojité stínění, pozlacené konektory, délka 5 m, barva černá.</t>
  </si>
  <si>
    <t>Switch 5 portový (RJ-45), přenosová rychlost LAN portů min. 1 Gbit, QoS, desktop provedení, funkce automatického vyjednávání na každém portu, součástí dodávky napájecí kabel.</t>
  </si>
  <si>
    <t>Datový kabel - prodlužovací, délka 2 m, male konektor 1× USB-A (USB 3), female konektor 1× USB-A (USB 3), oboustranná koncovka, stíněný kabel, rovné zakončení, bílá barva.</t>
  </si>
  <si>
    <t xml:space="preserve">Datový kabel - propojovací, délka 1 m, male konektor 2× USB-C, oboustranná koncovka, podpora rychlonabíjení až 3 A, rovné zakončení. </t>
  </si>
  <si>
    <t>Univerzální napájecí adaptér, USB-C 90W, podpora technologie rychlonabíjení Power Delivery, barva černá, typ nabíječky - do sítě, včetně přívodního kabelu.</t>
  </si>
  <si>
    <t>Podpora připojení SATA, SATA II, SATA III disku nebo mechaniky, podpora 2,5" HDD/SSD, 3,5" pevných disků i 5,25" optické mechaniky CD, DVD, externí, připojení k PC  USB 3.0, LED indikace, napájení -  externí AC/DC adapter 12V - 2A.</t>
  </si>
  <si>
    <t>USB Hub</t>
  </si>
  <si>
    <t>Datový kabel USB</t>
  </si>
  <si>
    <t>Síťový kabel propojovací, 2m</t>
  </si>
  <si>
    <t>Síťový kabel propojovací, 3m</t>
  </si>
  <si>
    <t>Síťový kabel propojovací, 5m</t>
  </si>
  <si>
    <t>Síťový kabel propojovací, 7m</t>
  </si>
  <si>
    <t>Síťový kabel propojovací, 10m</t>
  </si>
  <si>
    <t>Krimpovací kleště</t>
  </si>
  <si>
    <t xml:space="preserve">SSD disk M.2 </t>
  </si>
  <si>
    <t>Samostatná faktura</t>
  </si>
  <si>
    <t>4 port - připojení pomocí USB-A (USB 3,0), rozšiřující konektory USB-A (4x), barva černá, LED indikace.</t>
  </si>
  <si>
    <t>4 port - připojení pomocí USB-C (USB 3,0), rozšiřující konektory USB-A (4x), barva černá, LED indikace.</t>
  </si>
  <si>
    <t>Datový kabel USB-A - druhý konec USB-C,  Hi-Speed min. 480 Mb/s, pozlacené konektory, délka 1 m, barva černá, rovné zakončení konektorů.</t>
  </si>
  <si>
    <t>Datový kabel USB-A - druhý konec USB Micro-B, pozlacené konektory, délka 1 m, barva černá, rovné zakončení konektorů.</t>
  </si>
  <si>
    <t>Síťový kabel propojovací, male konektory RJ45 na RJ45, oboustranná koncovka, rychlost až 1000 Mb/s, materiál opletu PVC, materiál vodiče měď, rovné zakončení, délka 2 m, barva bílá nebo šedá.</t>
  </si>
  <si>
    <t>Síťový kabel propojovací, male konektory RJ45 na RJ45, oboustranná koncovka, rychlost až 1000 Mb/s, materiál opletu PVC, materiál vodiče měď, rovné zakončení, délka 3 m, barva bílá nebo šedá.</t>
  </si>
  <si>
    <t>Síťový kabel propojovací, male konektory RJ45 na RJ45, oboustranná koncovka, rychlost až 1000 Mb/s, materiál opletu PVC, materiál vodiče měď, rovné zakončení, délka 5 m, barva bílá nebo šedá.</t>
  </si>
  <si>
    <t>Síťový kabel propojovací, male konektory RJ45 na RJ45, oboustranná koncovka, rychlost až 1000 Mb/s, materiál opletu PVC, materiál vodiče měď, rovné zakončení, délka 7 m, barva bílá nebo šedá.</t>
  </si>
  <si>
    <t>Síťový kabel propojovací, male konektory RJ45 na RJ45, oboustranná koncovka, rychlost až 1000 Mb/s, materiál opletu PVC, materiál vodiče měď, rovné zakončení, délka 10 m, barva bílá nebo šedá.</t>
  </si>
  <si>
    <t>Krimpovací kleště pro konektory RJ10, RJ11, RJ12, RJ45, břity pro snadné zastřihnutí drátů.</t>
  </si>
  <si>
    <t>Rozhraní M.2.
Kapacita min. 250 GB.
Rychlost zápisu min. 1 000 MB/s.
Rychlost čtení min. 1 500 MB/s.</t>
  </si>
  <si>
    <t xml:space="preserve">19" Racková skříň </t>
  </si>
  <si>
    <t>Pojízdná racková skříň.
Přední dveře tvrzené sklo, výška 27U.
Rozměry min.: 600 x 800 x 1388 mm (šířka/hloubka/výška).
Pevná konstrukce, boční dveře „zacvakávací“ – možnost uzamknutí, otvory pro kabely na vrchu i na spodu, ventilační otvory (min. boční), možnost instalace přídavných ventilátorů.</t>
  </si>
  <si>
    <t>ADATA SU750 256GB (ASU750SS-256GT-C), záruka 24 měsíců</t>
  </si>
  <si>
    <t>AlzaPower Premium HDMI 2.0 High Speed 4K 1m (APW-CBHDP110B), záruka 24 měsíců</t>
  </si>
  <si>
    <t>AlzaPower Premium HDMI 2.0 High Speed 4K 2m (APW-CBHDP120B), záruka 24 měsíců</t>
  </si>
  <si>
    <t>AlzaPower Premium HDMI 2.0 High Speed 4K 3m (APW-CBHDP130B), záruka 24 měsíců</t>
  </si>
  <si>
    <t>AlzaPower Premium HDMI 2.0 High Speed 4K 5m (APW-CBHDP150B), záruka 24 měsíců</t>
  </si>
  <si>
    <t>D-Link DGS-105 (DGS-105/E), záruka 24 měsíců</t>
  </si>
  <si>
    <t>PREMIUMCORD prodlužovací kabel USB 3.0 Super-speed 5Gbps A-A, MF, 9pin, 2m bílá (ku3paa2w), záruka 24 měsíců</t>
  </si>
  <si>
    <t>AXAGON HQ kabel USB-C &lt;-&gt; USB-C, 1m, USB 2.0, PD 60W 3A, ALU, oplet, černý (BUCM-CM10AB), záruka 24 měsíců</t>
  </si>
  <si>
    <t>AVACOM nabíjecí adaptér USB Type-C 90W Power Delivery (ADAC-FC-90PD), záruka 24 měsíců</t>
  </si>
  <si>
    <t>AXAGON ADSA-FP3, záruka 24 měsíců</t>
  </si>
  <si>
    <t>iTec USB 3.0 Hub 4-Port (U3HUB404), záruka 24 měsíců</t>
  </si>
  <si>
    <t>I-TEC USB 3.1 hub Slim, C-4xA, M/4xF (C31HUB404), záruka 24 měsíců</t>
  </si>
  <si>
    <t>AlzaPower Core Charge 2.0 USB-C 1m černý (APW-CBTC2210B), záruka 24 měsíců</t>
  </si>
  <si>
    <t>AlzaPower Core Micro USB 1m černý (APW-CBMU0041B), záruka 24 měsíců</t>
  </si>
  <si>
    <t>PREMIUMCORD patch kabel UTP, RJ45-RJ45, CAT5e, 2m, bílý (sputp02W), záruka 24 měsíců</t>
  </si>
  <si>
    <t>PREMIUMCORD patch kabel UTP, RJ45-RJ45, CAT5e, 3m, bílý (sputp03W), záruka 24 měsíců</t>
  </si>
  <si>
    <t>PREMIUMCORD patch kabel UTP, RJ45-RJ45, CAT6, 5m, bílý (sp6utp050W), záruka 24 měsíců</t>
  </si>
  <si>
    <t>PREMIUMCORD patch kabel UTP, RJ45-RJ45, CAT6, 7m, bílý (sp6utp070W), záruka 24 měsíců</t>
  </si>
  <si>
    <t>PREMIUMCORD patch kabel UTP, RJ45-RJ45, CAT5e, 10m, bílý (sputp100W), záruka 24 měsíců</t>
  </si>
  <si>
    <t>DATACOM krimpovací kleště pro upevňování konektorů RJ10,RJ11 a RJ12 na telefonní kabely, pro RJ45 na síťové kabely (4523), záruka 24 měsíců</t>
  </si>
  <si>
    <t>Kingston NV1 250GB (SNVS/250G), záruka 24 měsíců</t>
  </si>
  <si>
    <t>Rack LEXI-Net 19" stojanový 27U/600x800 prosklené dveře, šedý, rozebíratelný (507623),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</si>
</sst>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164" fontId="0" fillId="0" borderId="23" xfId="0" applyNumberFormat="1" applyBorder="1" applyAlignment="1">
      <alignment horizontal="right" vertical="center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9" fillId="3" borderId="26" xfId="0" applyNumberFormat="1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3" borderId="26" xfId="0" applyNumberFormat="1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26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9" fillId="3" borderId="18" xfId="0" applyNumberFormat="1" applyFont="1" applyFill="1" applyBorder="1" applyAlignment="1">
      <alignment horizontal="center" vertical="center" wrapText="1"/>
    </xf>
    <xf numFmtId="0" fontId="9" fillId="3" borderId="14" xfId="0" applyNumberFormat="1" applyFont="1" applyFill="1" applyBorder="1" applyAlignment="1">
      <alignment horizontal="center" vertical="center" wrapText="1"/>
    </xf>
    <xf numFmtId="0" fontId="9" fillId="3" borderId="22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2" fillId="3" borderId="18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22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2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8"/>
  <sheetViews>
    <sheetView tabSelected="1" topLeftCell="H21" zoomScale="85" zoomScaleNormal="85" workbookViewId="0">
      <selection activeCell="R29" sqref="R29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28.28515625" style="5" hidden="1" customWidth="1"/>
    <col min="12" max="12" width="27.85546875" style="5" customWidth="1"/>
    <col min="13" max="13" width="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1.85546875" style="6" customWidth="1"/>
    <col min="23" max="16384" width="8.85546875" style="5"/>
  </cols>
  <sheetData>
    <row r="1" spans="1:22" ht="40.9" customHeight="1" x14ac:dyDescent="0.25">
      <c r="B1" s="142" t="s">
        <v>33</v>
      </c>
      <c r="C1" s="143"/>
      <c r="D1" s="14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1"/>
      <c r="E3" s="111"/>
      <c r="F3" s="11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1"/>
      <c r="E4" s="111"/>
      <c r="F4" s="111"/>
      <c r="G4" s="111"/>
      <c r="H4" s="11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4" t="s">
        <v>2</v>
      </c>
      <c r="H5" s="14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32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110" t="s">
        <v>7</v>
      </c>
      <c r="T6" s="110" t="s">
        <v>8</v>
      </c>
      <c r="U6" s="41" t="s">
        <v>23</v>
      </c>
      <c r="V6" s="39" t="s">
        <v>24</v>
      </c>
    </row>
    <row r="7" spans="1:22" ht="111" customHeight="1" thickTop="1" x14ac:dyDescent="0.25">
      <c r="A7" s="20"/>
      <c r="B7" s="56">
        <v>1</v>
      </c>
      <c r="C7" s="57" t="s">
        <v>34</v>
      </c>
      <c r="D7" s="58">
        <v>10</v>
      </c>
      <c r="E7" s="59" t="s">
        <v>26</v>
      </c>
      <c r="F7" s="69" t="s">
        <v>47</v>
      </c>
      <c r="G7" s="112" t="s">
        <v>80</v>
      </c>
      <c r="H7" s="146" t="s">
        <v>31</v>
      </c>
      <c r="I7" s="156" t="s">
        <v>66</v>
      </c>
      <c r="J7" s="159" t="s">
        <v>31</v>
      </c>
      <c r="K7" s="136"/>
      <c r="L7" s="152"/>
      <c r="M7" s="149" t="s">
        <v>45</v>
      </c>
      <c r="N7" s="153" t="s">
        <v>46</v>
      </c>
      <c r="O7" s="139" t="s">
        <v>44</v>
      </c>
      <c r="P7" s="60">
        <f t="shared" ref="P7:P28" si="0">D7*Q7</f>
        <v>6000</v>
      </c>
      <c r="Q7" s="61">
        <v>600</v>
      </c>
      <c r="R7" s="118">
        <v>600</v>
      </c>
      <c r="S7" s="62">
        <f t="shared" ref="S7:S28" si="1">D7*R7</f>
        <v>6000</v>
      </c>
      <c r="T7" s="63" t="str">
        <f t="shared" ref="T7" si="2">IF(ISNUMBER(R7), IF(R7&gt;Q7,"NEVYHOVUJE","VYHOVUJE")," ")</f>
        <v>VYHOVUJE</v>
      </c>
      <c r="U7" s="133"/>
      <c r="V7" s="136" t="s">
        <v>12</v>
      </c>
    </row>
    <row r="8" spans="1:22" ht="39.75" customHeight="1" x14ac:dyDescent="0.25">
      <c r="A8" s="20"/>
      <c r="B8" s="48">
        <v>2</v>
      </c>
      <c r="C8" s="49" t="s">
        <v>35</v>
      </c>
      <c r="D8" s="50">
        <v>5</v>
      </c>
      <c r="E8" s="51" t="s">
        <v>26</v>
      </c>
      <c r="F8" s="70" t="s">
        <v>48</v>
      </c>
      <c r="G8" s="113" t="s">
        <v>81</v>
      </c>
      <c r="H8" s="147"/>
      <c r="I8" s="157"/>
      <c r="J8" s="160"/>
      <c r="K8" s="137"/>
      <c r="L8" s="150"/>
      <c r="M8" s="150"/>
      <c r="N8" s="154"/>
      <c r="O8" s="140"/>
      <c r="P8" s="52">
        <f t="shared" si="0"/>
        <v>750</v>
      </c>
      <c r="Q8" s="53">
        <v>150</v>
      </c>
      <c r="R8" s="119">
        <v>150</v>
      </c>
      <c r="S8" s="54">
        <f t="shared" si="1"/>
        <v>750</v>
      </c>
      <c r="T8" s="55" t="str">
        <f t="shared" ref="T8" si="3">IF(ISNUMBER(R8), IF(R8&gt;Q8,"NEVYHOVUJE","VYHOVUJE")," ")</f>
        <v>VYHOVUJE</v>
      </c>
      <c r="U8" s="134"/>
      <c r="V8" s="137"/>
    </row>
    <row r="9" spans="1:22" ht="39.75" customHeight="1" x14ac:dyDescent="0.25">
      <c r="A9" s="20"/>
      <c r="B9" s="48">
        <v>3</v>
      </c>
      <c r="C9" s="49" t="s">
        <v>36</v>
      </c>
      <c r="D9" s="50">
        <v>5</v>
      </c>
      <c r="E9" s="51" t="s">
        <v>26</v>
      </c>
      <c r="F9" s="70" t="s">
        <v>49</v>
      </c>
      <c r="G9" s="113" t="s">
        <v>82</v>
      </c>
      <c r="H9" s="147"/>
      <c r="I9" s="157"/>
      <c r="J9" s="160"/>
      <c r="K9" s="137"/>
      <c r="L9" s="150"/>
      <c r="M9" s="150"/>
      <c r="N9" s="154"/>
      <c r="O9" s="140"/>
      <c r="P9" s="52">
        <f t="shared" si="0"/>
        <v>900</v>
      </c>
      <c r="Q9" s="53">
        <v>180</v>
      </c>
      <c r="R9" s="119">
        <v>180</v>
      </c>
      <c r="S9" s="54">
        <f t="shared" si="1"/>
        <v>900</v>
      </c>
      <c r="T9" s="55" t="str">
        <f t="shared" ref="T9:T11" si="4">IF(ISNUMBER(R9), IF(R9&gt;Q9,"NEVYHOVUJE","VYHOVUJE")," ")</f>
        <v>VYHOVUJE</v>
      </c>
      <c r="U9" s="134"/>
      <c r="V9" s="137"/>
    </row>
    <row r="10" spans="1:22" ht="39.75" customHeight="1" x14ac:dyDescent="0.25">
      <c r="A10" s="20"/>
      <c r="B10" s="48">
        <v>4</v>
      </c>
      <c r="C10" s="49" t="s">
        <v>37</v>
      </c>
      <c r="D10" s="50">
        <v>5</v>
      </c>
      <c r="E10" s="51" t="s">
        <v>26</v>
      </c>
      <c r="F10" s="70" t="s">
        <v>50</v>
      </c>
      <c r="G10" s="113" t="s">
        <v>83</v>
      </c>
      <c r="H10" s="147"/>
      <c r="I10" s="157"/>
      <c r="J10" s="160"/>
      <c r="K10" s="137"/>
      <c r="L10" s="150"/>
      <c r="M10" s="150"/>
      <c r="N10" s="154"/>
      <c r="O10" s="140"/>
      <c r="P10" s="52">
        <f t="shared" si="0"/>
        <v>1100</v>
      </c>
      <c r="Q10" s="53">
        <v>220</v>
      </c>
      <c r="R10" s="119">
        <v>220</v>
      </c>
      <c r="S10" s="54">
        <f t="shared" si="1"/>
        <v>1100</v>
      </c>
      <c r="T10" s="55" t="str">
        <f t="shared" si="4"/>
        <v>VYHOVUJE</v>
      </c>
      <c r="U10" s="134"/>
      <c r="V10" s="137"/>
    </row>
    <row r="11" spans="1:22" ht="39.75" customHeight="1" x14ac:dyDescent="0.25">
      <c r="A11" s="20"/>
      <c r="B11" s="48">
        <v>5</v>
      </c>
      <c r="C11" s="49" t="s">
        <v>38</v>
      </c>
      <c r="D11" s="50">
        <v>5</v>
      </c>
      <c r="E11" s="51" t="s">
        <v>26</v>
      </c>
      <c r="F11" s="70" t="s">
        <v>51</v>
      </c>
      <c r="G11" s="113" t="s">
        <v>84</v>
      </c>
      <c r="H11" s="147"/>
      <c r="I11" s="157"/>
      <c r="J11" s="160"/>
      <c r="K11" s="137"/>
      <c r="L11" s="150"/>
      <c r="M11" s="150"/>
      <c r="N11" s="154"/>
      <c r="O11" s="140"/>
      <c r="P11" s="52">
        <f t="shared" si="0"/>
        <v>1300</v>
      </c>
      <c r="Q11" s="53">
        <v>260</v>
      </c>
      <c r="R11" s="119">
        <v>242</v>
      </c>
      <c r="S11" s="54">
        <f t="shared" si="1"/>
        <v>1210</v>
      </c>
      <c r="T11" s="55" t="str">
        <f t="shared" si="4"/>
        <v>VYHOVUJE</v>
      </c>
      <c r="U11" s="134"/>
      <c r="V11" s="137"/>
    </row>
    <row r="12" spans="1:22" ht="39.75" customHeight="1" x14ac:dyDescent="0.25">
      <c r="A12" s="20"/>
      <c r="B12" s="64">
        <v>6</v>
      </c>
      <c r="C12" s="65" t="s">
        <v>39</v>
      </c>
      <c r="D12" s="66">
        <v>7</v>
      </c>
      <c r="E12" s="67" t="s">
        <v>26</v>
      </c>
      <c r="F12" s="71" t="s">
        <v>52</v>
      </c>
      <c r="G12" s="114" t="s">
        <v>85</v>
      </c>
      <c r="H12" s="147"/>
      <c r="I12" s="157"/>
      <c r="J12" s="160"/>
      <c r="K12" s="137"/>
      <c r="L12" s="150"/>
      <c r="M12" s="150"/>
      <c r="N12" s="154"/>
      <c r="O12" s="140"/>
      <c r="P12" s="52">
        <f t="shared" si="0"/>
        <v>3500</v>
      </c>
      <c r="Q12" s="68">
        <v>500</v>
      </c>
      <c r="R12" s="120">
        <v>495</v>
      </c>
      <c r="S12" s="54">
        <f t="shared" si="1"/>
        <v>3465</v>
      </c>
      <c r="T12" s="55" t="str">
        <f t="shared" ref="T12:T28" si="5">IF(ISNUMBER(R12), IF(R12&gt;Q12,"NEVYHOVUJE","VYHOVUJE")," ")</f>
        <v>VYHOVUJE</v>
      </c>
      <c r="U12" s="134"/>
      <c r="V12" s="137"/>
    </row>
    <row r="13" spans="1:22" ht="39.75" customHeight="1" x14ac:dyDescent="0.25">
      <c r="A13" s="20"/>
      <c r="B13" s="64">
        <v>7</v>
      </c>
      <c r="C13" s="65" t="s">
        <v>40</v>
      </c>
      <c r="D13" s="66">
        <v>5</v>
      </c>
      <c r="E13" s="67" t="s">
        <v>26</v>
      </c>
      <c r="F13" s="71" t="s">
        <v>53</v>
      </c>
      <c r="G13" s="114" t="s">
        <v>86</v>
      </c>
      <c r="H13" s="147"/>
      <c r="I13" s="157"/>
      <c r="J13" s="160"/>
      <c r="K13" s="137"/>
      <c r="L13" s="150"/>
      <c r="M13" s="150"/>
      <c r="N13" s="154"/>
      <c r="O13" s="140"/>
      <c r="P13" s="52">
        <f t="shared" si="0"/>
        <v>1000</v>
      </c>
      <c r="Q13" s="68">
        <v>200</v>
      </c>
      <c r="R13" s="120">
        <v>200</v>
      </c>
      <c r="S13" s="54">
        <f t="shared" si="1"/>
        <v>1000</v>
      </c>
      <c r="T13" s="55" t="str">
        <f t="shared" si="5"/>
        <v>VYHOVUJE</v>
      </c>
      <c r="U13" s="134"/>
      <c r="V13" s="137"/>
    </row>
    <row r="14" spans="1:22" ht="39.75" customHeight="1" x14ac:dyDescent="0.25">
      <c r="A14" s="20"/>
      <c r="B14" s="64">
        <v>8</v>
      </c>
      <c r="C14" s="65" t="s">
        <v>41</v>
      </c>
      <c r="D14" s="66">
        <v>2</v>
      </c>
      <c r="E14" s="67" t="s">
        <v>26</v>
      </c>
      <c r="F14" s="71" t="s">
        <v>54</v>
      </c>
      <c r="G14" s="114" t="s">
        <v>87</v>
      </c>
      <c r="H14" s="147"/>
      <c r="I14" s="157"/>
      <c r="J14" s="160"/>
      <c r="K14" s="137"/>
      <c r="L14" s="150"/>
      <c r="M14" s="150"/>
      <c r="N14" s="154"/>
      <c r="O14" s="140"/>
      <c r="P14" s="52">
        <f t="shared" si="0"/>
        <v>220</v>
      </c>
      <c r="Q14" s="68">
        <v>110</v>
      </c>
      <c r="R14" s="120">
        <v>87</v>
      </c>
      <c r="S14" s="54">
        <f t="shared" si="1"/>
        <v>174</v>
      </c>
      <c r="T14" s="55" t="str">
        <f t="shared" si="5"/>
        <v>VYHOVUJE</v>
      </c>
      <c r="U14" s="134"/>
      <c r="V14" s="137"/>
    </row>
    <row r="15" spans="1:22" ht="39.75" customHeight="1" x14ac:dyDescent="0.25">
      <c r="A15" s="20"/>
      <c r="B15" s="64">
        <v>9</v>
      </c>
      <c r="C15" s="65" t="s">
        <v>42</v>
      </c>
      <c r="D15" s="66">
        <v>1</v>
      </c>
      <c r="E15" s="67" t="s">
        <v>26</v>
      </c>
      <c r="F15" s="71" t="s">
        <v>55</v>
      </c>
      <c r="G15" s="114" t="s">
        <v>88</v>
      </c>
      <c r="H15" s="147"/>
      <c r="I15" s="157"/>
      <c r="J15" s="160"/>
      <c r="K15" s="137"/>
      <c r="L15" s="150"/>
      <c r="M15" s="150"/>
      <c r="N15" s="154"/>
      <c r="O15" s="140"/>
      <c r="P15" s="52">
        <f t="shared" si="0"/>
        <v>700</v>
      </c>
      <c r="Q15" s="68">
        <v>700</v>
      </c>
      <c r="R15" s="120">
        <v>670</v>
      </c>
      <c r="S15" s="54">
        <f t="shared" si="1"/>
        <v>670</v>
      </c>
      <c r="T15" s="55" t="str">
        <f t="shared" si="5"/>
        <v>VYHOVUJE</v>
      </c>
      <c r="U15" s="134"/>
      <c r="V15" s="137"/>
    </row>
    <row r="16" spans="1:22" ht="47.25" customHeight="1" thickBot="1" x14ac:dyDescent="0.3">
      <c r="A16" s="20"/>
      <c r="B16" s="72">
        <v>10</v>
      </c>
      <c r="C16" s="73" t="s">
        <v>43</v>
      </c>
      <c r="D16" s="74">
        <v>2</v>
      </c>
      <c r="E16" s="75" t="s">
        <v>26</v>
      </c>
      <c r="F16" s="76" t="s">
        <v>56</v>
      </c>
      <c r="G16" s="115" t="s">
        <v>89</v>
      </c>
      <c r="H16" s="148"/>
      <c r="I16" s="158"/>
      <c r="J16" s="161"/>
      <c r="K16" s="138"/>
      <c r="L16" s="151"/>
      <c r="M16" s="151"/>
      <c r="N16" s="155"/>
      <c r="O16" s="141"/>
      <c r="P16" s="77">
        <f t="shared" si="0"/>
        <v>800</v>
      </c>
      <c r="Q16" s="78">
        <v>400</v>
      </c>
      <c r="R16" s="121">
        <v>380</v>
      </c>
      <c r="S16" s="79">
        <f t="shared" si="1"/>
        <v>760</v>
      </c>
      <c r="T16" s="80" t="str">
        <f t="shared" si="5"/>
        <v>VYHOVUJE</v>
      </c>
      <c r="U16" s="135"/>
      <c r="V16" s="138"/>
    </row>
    <row r="17" spans="1:22" ht="47.25" customHeight="1" x14ac:dyDescent="0.25">
      <c r="A17" s="20"/>
      <c r="B17" s="84">
        <v>11</v>
      </c>
      <c r="C17" s="85" t="s">
        <v>57</v>
      </c>
      <c r="D17" s="86">
        <v>5</v>
      </c>
      <c r="E17" s="87" t="s">
        <v>26</v>
      </c>
      <c r="F17" s="88" t="s">
        <v>67</v>
      </c>
      <c r="G17" s="116" t="s">
        <v>90</v>
      </c>
      <c r="H17" s="164" t="s">
        <v>31</v>
      </c>
      <c r="I17" s="165" t="s">
        <v>66</v>
      </c>
      <c r="J17" s="165" t="s">
        <v>31</v>
      </c>
      <c r="K17" s="163"/>
      <c r="L17" s="168"/>
      <c r="M17" s="171" t="s">
        <v>45</v>
      </c>
      <c r="N17" s="174" t="s">
        <v>46</v>
      </c>
      <c r="O17" s="177">
        <v>14</v>
      </c>
      <c r="P17" s="83">
        <f t="shared" si="0"/>
        <v>1500</v>
      </c>
      <c r="Q17" s="89">
        <v>300</v>
      </c>
      <c r="R17" s="122">
        <v>242</v>
      </c>
      <c r="S17" s="81">
        <f t="shared" si="1"/>
        <v>1210</v>
      </c>
      <c r="T17" s="82" t="str">
        <f t="shared" ref="T17:T26" si="6">IF(ISNUMBER(R17), IF(R17&gt;Q17,"NEVYHOVUJE","VYHOVUJE")," ")</f>
        <v>VYHOVUJE</v>
      </c>
      <c r="U17" s="162"/>
      <c r="V17" s="163" t="s">
        <v>11</v>
      </c>
    </row>
    <row r="18" spans="1:22" ht="47.25" customHeight="1" x14ac:dyDescent="0.25">
      <c r="A18" s="20"/>
      <c r="B18" s="64">
        <v>12</v>
      </c>
      <c r="C18" s="65" t="s">
        <v>57</v>
      </c>
      <c r="D18" s="66">
        <v>5</v>
      </c>
      <c r="E18" s="67" t="s">
        <v>26</v>
      </c>
      <c r="F18" s="71" t="s">
        <v>68</v>
      </c>
      <c r="G18" s="114" t="s">
        <v>91</v>
      </c>
      <c r="H18" s="147"/>
      <c r="I18" s="166"/>
      <c r="J18" s="166"/>
      <c r="K18" s="137"/>
      <c r="L18" s="169"/>
      <c r="M18" s="172"/>
      <c r="N18" s="175"/>
      <c r="O18" s="140"/>
      <c r="P18" s="52">
        <f t="shared" si="0"/>
        <v>1500</v>
      </c>
      <c r="Q18" s="68">
        <v>300</v>
      </c>
      <c r="R18" s="120">
        <v>282</v>
      </c>
      <c r="S18" s="54">
        <f t="shared" si="1"/>
        <v>1410</v>
      </c>
      <c r="T18" s="55" t="str">
        <f t="shared" si="6"/>
        <v>VYHOVUJE</v>
      </c>
      <c r="U18" s="134"/>
      <c r="V18" s="137"/>
    </row>
    <row r="19" spans="1:22" ht="47.25" customHeight="1" x14ac:dyDescent="0.25">
      <c r="A19" s="20"/>
      <c r="B19" s="64">
        <v>13</v>
      </c>
      <c r="C19" s="65" t="s">
        <v>58</v>
      </c>
      <c r="D19" s="66">
        <v>4</v>
      </c>
      <c r="E19" s="67" t="s">
        <v>26</v>
      </c>
      <c r="F19" s="71" t="s">
        <v>69</v>
      </c>
      <c r="G19" s="114" t="s">
        <v>92</v>
      </c>
      <c r="H19" s="147"/>
      <c r="I19" s="166"/>
      <c r="J19" s="166"/>
      <c r="K19" s="137"/>
      <c r="L19" s="169"/>
      <c r="M19" s="172"/>
      <c r="N19" s="175"/>
      <c r="O19" s="140"/>
      <c r="P19" s="52">
        <f t="shared" si="0"/>
        <v>400</v>
      </c>
      <c r="Q19" s="68">
        <v>100</v>
      </c>
      <c r="R19" s="120">
        <v>87</v>
      </c>
      <c r="S19" s="54">
        <f t="shared" si="1"/>
        <v>348</v>
      </c>
      <c r="T19" s="55" t="str">
        <f t="shared" si="6"/>
        <v>VYHOVUJE</v>
      </c>
      <c r="U19" s="134"/>
      <c r="V19" s="137"/>
    </row>
    <row r="20" spans="1:22" ht="47.25" customHeight="1" x14ac:dyDescent="0.25">
      <c r="A20" s="20"/>
      <c r="B20" s="64">
        <v>14</v>
      </c>
      <c r="C20" s="65" t="s">
        <v>58</v>
      </c>
      <c r="D20" s="66">
        <v>4</v>
      </c>
      <c r="E20" s="67" t="s">
        <v>26</v>
      </c>
      <c r="F20" s="71" t="s">
        <v>70</v>
      </c>
      <c r="G20" s="114" t="s">
        <v>93</v>
      </c>
      <c r="H20" s="147"/>
      <c r="I20" s="166"/>
      <c r="J20" s="166"/>
      <c r="K20" s="137"/>
      <c r="L20" s="169"/>
      <c r="M20" s="172"/>
      <c r="N20" s="175"/>
      <c r="O20" s="140"/>
      <c r="P20" s="52">
        <f t="shared" si="0"/>
        <v>600</v>
      </c>
      <c r="Q20" s="68">
        <v>150</v>
      </c>
      <c r="R20" s="120">
        <v>98</v>
      </c>
      <c r="S20" s="54">
        <f t="shared" si="1"/>
        <v>392</v>
      </c>
      <c r="T20" s="55" t="str">
        <f t="shared" si="6"/>
        <v>VYHOVUJE</v>
      </c>
      <c r="U20" s="134"/>
      <c r="V20" s="137"/>
    </row>
    <row r="21" spans="1:22" ht="47.25" customHeight="1" x14ac:dyDescent="0.25">
      <c r="A21" s="20"/>
      <c r="B21" s="64">
        <v>15</v>
      </c>
      <c r="C21" s="65" t="s">
        <v>59</v>
      </c>
      <c r="D21" s="66">
        <v>5</v>
      </c>
      <c r="E21" s="67"/>
      <c r="F21" s="71" t="s">
        <v>71</v>
      </c>
      <c r="G21" s="114" t="s">
        <v>94</v>
      </c>
      <c r="H21" s="147"/>
      <c r="I21" s="166"/>
      <c r="J21" s="166"/>
      <c r="K21" s="137"/>
      <c r="L21" s="169"/>
      <c r="M21" s="172"/>
      <c r="N21" s="175"/>
      <c r="O21" s="140"/>
      <c r="P21" s="52">
        <f t="shared" si="0"/>
        <v>350</v>
      </c>
      <c r="Q21" s="68">
        <v>70</v>
      </c>
      <c r="R21" s="120">
        <v>20</v>
      </c>
      <c r="S21" s="54">
        <f t="shared" si="1"/>
        <v>100</v>
      </c>
      <c r="T21" s="55" t="str">
        <f t="shared" si="6"/>
        <v>VYHOVUJE</v>
      </c>
      <c r="U21" s="134"/>
      <c r="V21" s="137"/>
    </row>
    <row r="22" spans="1:22" ht="47.25" customHeight="1" x14ac:dyDescent="0.25">
      <c r="A22" s="20"/>
      <c r="B22" s="64">
        <v>16</v>
      </c>
      <c r="C22" s="65" t="s">
        <v>60</v>
      </c>
      <c r="D22" s="66">
        <v>5</v>
      </c>
      <c r="E22" s="67" t="s">
        <v>26</v>
      </c>
      <c r="F22" s="71" t="s">
        <v>72</v>
      </c>
      <c r="G22" s="114" t="s">
        <v>95</v>
      </c>
      <c r="H22" s="147"/>
      <c r="I22" s="166"/>
      <c r="J22" s="166"/>
      <c r="K22" s="137"/>
      <c r="L22" s="169"/>
      <c r="M22" s="172"/>
      <c r="N22" s="175"/>
      <c r="O22" s="140"/>
      <c r="P22" s="52">
        <f t="shared" si="0"/>
        <v>400</v>
      </c>
      <c r="Q22" s="68">
        <v>80</v>
      </c>
      <c r="R22" s="120">
        <v>26</v>
      </c>
      <c r="S22" s="54">
        <f t="shared" si="1"/>
        <v>130</v>
      </c>
      <c r="T22" s="55" t="str">
        <f t="shared" si="6"/>
        <v>VYHOVUJE</v>
      </c>
      <c r="U22" s="134"/>
      <c r="V22" s="137"/>
    </row>
    <row r="23" spans="1:22" ht="47.25" customHeight="1" x14ac:dyDescent="0.25">
      <c r="A23" s="20"/>
      <c r="B23" s="64">
        <v>17</v>
      </c>
      <c r="C23" s="65" t="s">
        <v>61</v>
      </c>
      <c r="D23" s="66">
        <v>5</v>
      </c>
      <c r="E23" s="67" t="s">
        <v>26</v>
      </c>
      <c r="F23" s="71" t="s">
        <v>73</v>
      </c>
      <c r="G23" s="114" t="s">
        <v>96</v>
      </c>
      <c r="H23" s="147"/>
      <c r="I23" s="166"/>
      <c r="J23" s="166"/>
      <c r="K23" s="137"/>
      <c r="L23" s="169"/>
      <c r="M23" s="172"/>
      <c r="N23" s="175"/>
      <c r="O23" s="140"/>
      <c r="P23" s="52">
        <f t="shared" si="0"/>
        <v>450</v>
      </c>
      <c r="Q23" s="68">
        <v>90</v>
      </c>
      <c r="R23" s="120">
        <v>51</v>
      </c>
      <c r="S23" s="54">
        <f t="shared" si="1"/>
        <v>255</v>
      </c>
      <c r="T23" s="55" t="str">
        <f t="shared" si="6"/>
        <v>VYHOVUJE</v>
      </c>
      <c r="U23" s="134"/>
      <c r="V23" s="137"/>
    </row>
    <row r="24" spans="1:22" ht="47.25" customHeight="1" x14ac:dyDescent="0.25">
      <c r="A24" s="20"/>
      <c r="B24" s="64">
        <v>18</v>
      </c>
      <c r="C24" s="65" t="s">
        <v>62</v>
      </c>
      <c r="D24" s="66">
        <v>5</v>
      </c>
      <c r="E24" s="67" t="s">
        <v>26</v>
      </c>
      <c r="F24" s="71" t="s">
        <v>74</v>
      </c>
      <c r="G24" s="114" t="s">
        <v>97</v>
      </c>
      <c r="H24" s="147"/>
      <c r="I24" s="166"/>
      <c r="J24" s="166"/>
      <c r="K24" s="137"/>
      <c r="L24" s="169"/>
      <c r="M24" s="172"/>
      <c r="N24" s="175"/>
      <c r="O24" s="140"/>
      <c r="P24" s="52">
        <f t="shared" si="0"/>
        <v>550</v>
      </c>
      <c r="Q24" s="68">
        <v>110</v>
      </c>
      <c r="R24" s="120">
        <v>67</v>
      </c>
      <c r="S24" s="54">
        <f t="shared" si="1"/>
        <v>335</v>
      </c>
      <c r="T24" s="55" t="str">
        <f t="shared" si="6"/>
        <v>VYHOVUJE</v>
      </c>
      <c r="U24" s="134"/>
      <c r="V24" s="137"/>
    </row>
    <row r="25" spans="1:22" ht="47.25" customHeight="1" x14ac:dyDescent="0.25">
      <c r="A25" s="20"/>
      <c r="B25" s="64">
        <v>19</v>
      </c>
      <c r="C25" s="65" t="s">
        <v>63</v>
      </c>
      <c r="D25" s="66">
        <v>5</v>
      </c>
      <c r="E25" s="67" t="s">
        <v>26</v>
      </c>
      <c r="F25" s="71" t="s">
        <v>75</v>
      </c>
      <c r="G25" s="114" t="s">
        <v>98</v>
      </c>
      <c r="H25" s="147"/>
      <c r="I25" s="166"/>
      <c r="J25" s="166"/>
      <c r="K25" s="137"/>
      <c r="L25" s="169"/>
      <c r="M25" s="172"/>
      <c r="N25" s="175"/>
      <c r="O25" s="140"/>
      <c r="P25" s="52">
        <f t="shared" si="0"/>
        <v>650</v>
      </c>
      <c r="Q25" s="68">
        <v>130</v>
      </c>
      <c r="R25" s="120">
        <v>72</v>
      </c>
      <c r="S25" s="54">
        <f t="shared" si="1"/>
        <v>360</v>
      </c>
      <c r="T25" s="55" t="str">
        <f t="shared" si="6"/>
        <v>VYHOVUJE</v>
      </c>
      <c r="U25" s="134"/>
      <c r="V25" s="137"/>
    </row>
    <row r="26" spans="1:22" ht="47.25" customHeight="1" x14ac:dyDescent="0.25">
      <c r="A26" s="20"/>
      <c r="B26" s="64">
        <v>20</v>
      </c>
      <c r="C26" s="65" t="s">
        <v>64</v>
      </c>
      <c r="D26" s="66">
        <v>1</v>
      </c>
      <c r="E26" s="67" t="s">
        <v>26</v>
      </c>
      <c r="F26" s="71" t="s">
        <v>76</v>
      </c>
      <c r="G26" s="114" t="s">
        <v>99</v>
      </c>
      <c r="H26" s="147"/>
      <c r="I26" s="166"/>
      <c r="J26" s="166"/>
      <c r="K26" s="137"/>
      <c r="L26" s="169"/>
      <c r="M26" s="172"/>
      <c r="N26" s="175"/>
      <c r="O26" s="140"/>
      <c r="P26" s="52">
        <f t="shared" si="0"/>
        <v>1100</v>
      </c>
      <c r="Q26" s="68">
        <v>1100</v>
      </c>
      <c r="R26" s="120">
        <v>1016</v>
      </c>
      <c r="S26" s="54">
        <f t="shared" si="1"/>
        <v>1016</v>
      </c>
      <c r="T26" s="55" t="str">
        <f t="shared" si="6"/>
        <v>VYHOVUJE</v>
      </c>
      <c r="U26" s="134"/>
      <c r="V26" s="137"/>
    </row>
    <row r="27" spans="1:22" ht="72" customHeight="1" thickBot="1" x14ac:dyDescent="0.3">
      <c r="A27" s="20"/>
      <c r="B27" s="72">
        <v>21</v>
      </c>
      <c r="C27" s="73" t="s">
        <v>65</v>
      </c>
      <c r="D27" s="74">
        <v>3</v>
      </c>
      <c r="E27" s="75" t="s">
        <v>26</v>
      </c>
      <c r="F27" s="76" t="s">
        <v>77</v>
      </c>
      <c r="G27" s="115" t="s">
        <v>100</v>
      </c>
      <c r="H27" s="148"/>
      <c r="I27" s="167"/>
      <c r="J27" s="167"/>
      <c r="K27" s="138"/>
      <c r="L27" s="170"/>
      <c r="M27" s="173"/>
      <c r="N27" s="176"/>
      <c r="O27" s="141"/>
      <c r="P27" s="90">
        <f t="shared" si="0"/>
        <v>2100</v>
      </c>
      <c r="Q27" s="78">
        <v>700</v>
      </c>
      <c r="R27" s="121">
        <v>679</v>
      </c>
      <c r="S27" s="91">
        <f t="shared" si="1"/>
        <v>2037</v>
      </c>
      <c r="T27" s="92" t="str">
        <f t="shared" si="5"/>
        <v>VYHOVUJE</v>
      </c>
      <c r="U27" s="135"/>
      <c r="V27" s="138"/>
    </row>
    <row r="28" spans="1:22" ht="123" customHeight="1" thickBot="1" x14ac:dyDescent="0.3">
      <c r="A28" s="20"/>
      <c r="B28" s="93">
        <v>22</v>
      </c>
      <c r="C28" s="94" t="s">
        <v>78</v>
      </c>
      <c r="D28" s="95">
        <v>1</v>
      </c>
      <c r="E28" s="96" t="s">
        <v>26</v>
      </c>
      <c r="F28" s="109" t="s">
        <v>79</v>
      </c>
      <c r="G28" s="117" t="s">
        <v>101</v>
      </c>
      <c r="H28" s="97" t="s">
        <v>31</v>
      </c>
      <c r="I28" s="106" t="s">
        <v>66</v>
      </c>
      <c r="J28" s="106" t="s">
        <v>31</v>
      </c>
      <c r="K28" s="98"/>
      <c r="L28" s="99"/>
      <c r="M28" s="107" t="s">
        <v>45</v>
      </c>
      <c r="N28" s="108" t="s">
        <v>46</v>
      </c>
      <c r="O28" s="100">
        <v>60</v>
      </c>
      <c r="P28" s="101">
        <f t="shared" si="0"/>
        <v>11000</v>
      </c>
      <c r="Q28" s="102">
        <v>11000</v>
      </c>
      <c r="R28" s="123">
        <v>11000</v>
      </c>
      <c r="S28" s="103">
        <f t="shared" si="1"/>
        <v>11000</v>
      </c>
      <c r="T28" s="104" t="str">
        <f t="shared" si="5"/>
        <v>VYHOVUJE</v>
      </c>
      <c r="U28" s="105"/>
      <c r="V28" s="98" t="s">
        <v>13</v>
      </c>
    </row>
    <row r="29" spans="1:22" ht="17.45" customHeight="1" thickTop="1" thickBot="1" x14ac:dyDescent="0.3">
      <c r="C29" s="5"/>
      <c r="D29" s="5"/>
      <c r="E29" s="5"/>
      <c r="F29" s="5"/>
      <c r="G29" s="33"/>
      <c r="H29" s="33"/>
      <c r="I29" s="5"/>
      <c r="J29" s="5"/>
      <c r="N29" s="5"/>
      <c r="O29" s="5"/>
      <c r="P29" s="5"/>
    </row>
    <row r="30" spans="1:22" ht="51.75" customHeight="1" thickTop="1" thickBot="1" x14ac:dyDescent="0.3">
      <c r="B30" s="131" t="s">
        <v>29</v>
      </c>
      <c r="C30" s="131"/>
      <c r="D30" s="131"/>
      <c r="E30" s="131"/>
      <c r="F30" s="131"/>
      <c r="G30" s="131"/>
      <c r="H30" s="47"/>
      <c r="I30" s="47"/>
      <c r="J30" s="21"/>
      <c r="K30" s="21"/>
      <c r="L30" s="7"/>
      <c r="M30" s="7"/>
      <c r="N30" s="7"/>
      <c r="O30" s="22"/>
      <c r="P30" s="22"/>
      <c r="Q30" s="23" t="s">
        <v>9</v>
      </c>
      <c r="R30" s="128" t="s">
        <v>10</v>
      </c>
      <c r="S30" s="129"/>
      <c r="T30" s="130"/>
      <c r="U30" s="24"/>
      <c r="V30" s="25"/>
    </row>
    <row r="31" spans="1:22" ht="50.45" customHeight="1" thickTop="1" thickBot="1" x14ac:dyDescent="0.3">
      <c r="B31" s="132"/>
      <c r="C31" s="132"/>
      <c r="D31" s="132"/>
      <c r="E31" s="132"/>
      <c r="F31" s="132"/>
      <c r="G31" s="132"/>
      <c r="H31" s="132"/>
      <c r="I31" s="26"/>
      <c r="L31" s="9"/>
      <c r="M31" s="9"/>
      <c r="N31" s="9"/>
      <c r="O31" s="27"/>
      <c r="P31" s="27"/>
      <c r="Q31" s="28">
        <f>SUM(P7:P28)</f>
        <v>36870</v>
      </c>
      <c r="R31" s="125">
        <f>SUM(S7:S28)</f>
        <v>34622</v>
      </c>
      <c r="S31" s="126"/>
      <c r="T31" s="127"/>
    </row>
    <row r="32" spans="1:22" ht="15.75" thickTop="1" x14ac:dyDescent="0.25">
      <c r="B32" s="124" t="s">
        <v>28</v>
      </c>
      <c r="C32" s="124"/>
      <c r="D32" s="124"/>
      <c r="E32" s="124"/>
      <c r="F32" s="124"/>
      <c r="G32" s="124"/>
      <c r="H32" s="11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x14ac:dyDescent="0.25">
      <c r="B33" s="46"/>
      <c r="C33" s="46"/>
      <c r="D33" s="46"/>
      <c r="E33" s="46"/>
      <c r="F33" s="46"/>
      <c r="G33" s="111"/>
      <c r="H33" s="11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x14ac:dyDescent="0.25">
      <c r="B34" s="46"/>
      <c r="C34" s="46"/>
      <c r="D34" s="46"/>
      <c r="E34" s="46"/>
      <c r="F34" s="46"/>
      <c r="G34" s="111"/>
      <c r="H34" s="11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x14ac:dyDescent="0.25">
      <c r="B35" s="46"/>
      <c r="C35" s="46"/>
      <c r="D35" s="46"/>
      <c r="E35" s="46"/>
      <c r="F35" s="46"/>
      <c r="G35" s="111"/>
      <c r="H35" s="11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C36" s="21"/>
      <c r="D36" s="29"/>
      <c r="E36" s="21"/>
      <c r="F36" s="21"/>
      <c r="G36" s="111"/>
      <c r="H36" s="11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H37" s="3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111"/>
      <c r="H38" s="11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111"/>
      <c r="H39" s="11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111"/>
      <c r="H40" s="11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111"/>
      <c r="H41" s="11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111"/>
      <c r="H42" s="11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111"/>
      <c r="H43" s="11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111"/>
      <c r="H44" s="11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111"/>
      <c r="H45" s="11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111"/>
      <c r="H46" s="11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111"/>
      <c r="H47" s="11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111"/>
      <c r="H48" s="11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1"/>
      <c r="H49" s="11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1"/>
      <c r="H50" s="11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1"/>
      <c r="H51" s="11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1"/>
      <c r="H52" s="11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1"/>
      <c r="H53" s="11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1"/>
      <c r="H54" s="11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1"/>
      <c r="H55" s="11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1"/>
      <c r="H56" s="11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1"/>
      <c r="H57" s="11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1"/>
      <c r="H58" s="11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1"/>
      <c r="H59" s="11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1"/>
      <c r="H60" s="11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1"/>
      <c r="H61" s="11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1"/>
      <c r="H62" s="11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1"/>
      <c r="H63" s="11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1"/>
      <c r="H64" s="11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1"/>
      <c r="H65" s="11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1"/>
      <c r="H66" s="11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1"/>
      <c r="H67" s="11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1"/>
      <c r="H68" s="11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1"/>
      <c r="H69" s="11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1"/>
      <c r="H70" s="11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1"/>
      <c r="H71" s="11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1"/>
      <c r="H72" s="11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1"/>
      <c r="H73" s="11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1"/>
      <c r="H74" s="11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1"/>
      <c r="H75" s="11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1"/>
      <c r="H76" s="11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1"/>
      <c r="H77" s="11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1"/>
      <c r="H78" s="11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1"/>
      <c r="H79" s="11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1"/>
      <c r="H80" s="11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1"/>
      <c r="H81" s="11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1"/>
      <c r="H82" s="11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1"/>
      <c r="H83" s="11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1"/>
      <c r="H84" s="11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1"/>
      <c r="H85" s="11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1"/>
      <c r="H86" s="11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1"/>
      <c r="H87" s="11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1"/>
      <c r="H88" s="11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1"/>
      <c r="H89" s="11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1"/>
      <c r="H90" s="11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1"/>
      <c r="H91" s="11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1"/>
      <c r="H92" s="11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1"/>
      <c r="H93" s="11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1"/>
      <c r="H94" s="11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1"/>
      <c r="H95" s="11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1"/>
      <c r="H96" s="11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1"/>
      <c r="H97" s="11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1"/>
      <c r="H98" s="11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1"/>
      <c r="H99" s="11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1"/>
      <c r="H100" s="11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1"/>
      <c r="H101" s="11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1"/>
      <c r="H102" s="11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1"/>
      <c r="H103" s="11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1"/>
      <c r="H104" s="11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1"/>
      <c r="H105" s="11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1"/>
      <c r="H106" s="11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1"/>
      <c r="H107" s="11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1"/>
      <c r="H108" s="11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1"/>
      <c r="H109" s="111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1"/>
      <c r="H110" s="111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11"/>
      <c r="H111" s="111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11"/>
      <c r="H112" s="111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11"/>
      <c r="H113" s="111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11"/>
      <c r="H114" s="111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11"/>
      <c r="H115" s="111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11"/>
      <c r="H116" s="111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111"/>
      <c r="H117" s="111"/>
      <c r="I117" s="11"/>
      <c r="J117" s="11"/>
      <c r="K117" s="11"/>
      <c r="L117" s="11"/>
      <c r="M117" s="11"/>
      <c r="N117" s="6"/>
      <c r="O117" s="6"/>
      <c r="P117" s="6"/>
    </row>
    <row r="118" spans="3:19" ht="19.899999999999999" customHeight="1" x14ac:dyDescent="0.25">
      <c r="C118" s="5"/>
      <c r="E118" s="5"/>
      <c r="F118" s="5"/>
      <c r="J118" s="5"/>
    </row>
    <row r="119" spans="3:19" ht="19.899999999999999" customHeight="1" x14ac:dyDescent="0.25">
      <c r="C119" s="5"/>
      <c r="E119" s="5"/>
      <c r="F119" s="5"/>
      <c r="J119" s="5"/>
    </row>
    <row r="120" spans="3:19" ht="19.899999999999999" customHeight="1" x14ac:dyDescent="0.25">
      <c r="C120" s="5"/>
      <c r="E120" s="5"/>
      <c r="F120" s="5"/>
      <c r="J120" s="5"/>
    </row>
    <row r="121" spans="3:19" ht="19.899999999999999" customHeight="1" x14ac:dyDescent="0.25">
      <c r="C121" s="5"/>
      <c r="E121" s="5"/>
      <c r="F121" s="5"/>
      <c r="J121" s="5"/>
    </row>
    <row r="122" spans="3:19" ht="19.899999999999999" customHeight="1" x14ac:dyDescent="0.25">
      <c r="C122" s="5"/>
      <c r="E122" s="5"/>
      <c r="F122" s="5"/>
      <c r="J122" s="5"/>
    </row>
    <row r="123" spans="3:19" ht="19.899999999999999" customHeight="1" x14ac:dyDescent="0.25">
      <c r="C123" s="5"/>
      <c r="E123" s="5"/>
      <c r="F123" s="5"/>
      <c r="J123" s="5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x14ac:dyDescent="0.25">
      <c r="C126" s="5"/>
      <c r="E126" s="5"/>
      <c r="F126" s="5"/>
      <c r="J126" s="5"/>
    </row>
    <row r="127" spans="3:19" x14ac:dyDescent="0.25">
      <c r="C127" s="5"/>
      <c r="E127" s="5"/>
      <c r="F127" s="5"/>
      <c r="J127" s="5"/>
    </row>
    <row r="128" spans="3:19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</sheetData>
  <sheetProtection algorithmName="SHA-512" hashValue="ysqTIDYvYn4xBaiGBmkQt25eZNHYHnJKcnuy+tZiDFBtwLFK4DdM/NEEA7UeWKEZ1Q1I+GSu99NTVc0sTkCIsA==" saltValue="qWmyDDOtloKodrEhIIs06g==" spinCount="100000" sheet="1" objects="1" scenarios="1"/>
  <mergeCells count="27">
    <mergeCell ref="U17:U27"/>
    <mergeCell ref="V17:V27"/>
    <mergeCell ref="H17:H27"/>
    <mergeCell ref="I17:I27"/>
    <mergeCell ref="J17:J27"/>
    <mergeCell ref="K17:K27"/>
    <mergeCell ref="L17:L27"/>
    <mergeCell ref="M17:M27"/>
    <mergeCell ref="N17:N27"/>
    <mergeCell ref="O17:O27"/>
    <mergeCell ref="U7:U16"/>
    <mergeCell ref="V7:V16"/>
    <mergeCell ref="O7:O16"/>
    <mergeCell ref="B1:D1"/>
    <mergeCell ref="G5:H5"/>
    <mergeCell ref="H7:H16"/>
    <mergeCell ref="M7:M16"/>
    <mergeCell ref="L7:L16"/>
    <mergeCell ref="N7:N16"/>
    <mergeCell ref="I7:I16"/>
    <mergeCell ref="J7:J16"/>
    <mergeCell ref="K7:K16"/>
    <mergeCell ref="B32:G32"/>
    <mergeCell ref="R31:T31"/>
    <mergeCell ref="R30:T30"/>
    <mergeCell ref="B30:G30"/>
    <mergeCell ref="B31:H31"/>
  </mergeCells>
  <conditionalFormatting sqref="B7:B28 D7:D28">
    <cfRule type="containsBlanks" dxfId="11" priority="80">
      <formula>LEN(TRIM(B7))=0</formula>
    </cfRule>
  </conditionalFormatting>
  <conditionalFormatting sqref="B7:B28">
    <cfRule type="cellIs" dxfId="10" priority="77" operator="greaterThanOrEqual">
      <formula>1</formula>
    </cfRule>
  </conditionalFormatting>
  <conditionalFormatting sqref="T7:T28">
    <cfRule type="cellIs" dxfId="9" priority="64" operator="equal">
      <formula>"VYHOVUJE"</formula>
    </cfRule>
  </conditionalFormatting>
  <conditionalFormatting sqref="T7:T28">
    <cfRule type="cellIs" dxfId="8" priority="63" operator="equal">
      <formula>"NEVYHOVUJE"</formula>
    </cfRule>
  </conditionalFormatting>
  <conditionalFormatting sqref="G7:H7 R7:R28 G8:G28">
    <cfRule type="containsBlanks" dxfId="7" priority="57">
      <formula>LEN(TRIM(G7))=0</formula>
    </cfRule>
  </conditionalFormatting>
  <conditionalFormatting sqref="G7:H7 R7:R28 G8:G28">
    <cfRule type="notContainsBlanks" dxfId="6" priority="55">
      <formula>LEN(TRIM(G7))&gt;0</formula>
    </cfRule>
  </conditionalFormatting>
  <conditionalFormatting sqref="G7:H7 R7:R28 G8:G28">
    <cfRule type="notContainsBlanks" dxfId="5" priority="54">
      <formula>LEN(TRIM(G7))&gt;0</formula>
    </cfRule>
  </conditionalFormatting>
  <conditionalFormatting sqref="G7:H7 G8:G28">
    <cfRule type="notContainsBlanks" dxfId="4" priority="53">
      <formula>LEN(TRIM(G7))&gt;0</formula>
    </cfRule>
  </conditionalFormatting>
  <conditionalFormatting sqref="H17 H28">
    <cfRule type="containsBlanks" dxfId="3" priority="4">
      <formula>LEN(TRIM(H17))=0</formula>
    </cfRule>
  </conditionalFormatting>
  <conditionalFormatting sqref="H17 H28">
    <cfRule type="notContainsBlanks" dxfId="2" priority="3">
      <formula>LEN(TRIM(H17))&gt;0</formula>
    </cfRule>
  </conditionalFormatting>
  <conditionalFormatting sqref="H17 H28">
    <cfRule type="notContainsBlanks" dxfId="1" priority="2">
      <formula>LEN(TRIM(H17))&gt;0</formula>
    </cfRule>
  </conditionalFormatting>
  <conditionalFormatting sqref="H17 H28">
    <cfRule type="notContainsBlanks" dxfId="0" priority="1">
      <formula>LEN(TRIM(H17))&gt;0</formula>
    </cfRule>
  </conditionalFormatting>
  <dataValidations count="3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28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wOaO2mubPiPY4oWWQu3YV691Cm2f2YV/gMgKkp7hqds=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1PK3wZhyHlH8vS39/+qCqjCDh2t957W0I09cdcyFw4s=</DigestValue>
    </Reference>
  </SignedInfo>
  <SignatureValue>WGlME+Nxr4LcYr1Z+8H9aEiBPXci+r7sll6xe7LSRBQQm3mETPI7LdDqTxmM8k006dB7iBMzdTEG
i+6YrpZ1a5wAE/gw8IIMnzB+5oyJNSO6aOypW2zOilu2Z3oGPO6qXaAizWxozlbP7loyGLNkWejn
xRh5vvo3/dHYm+16BnQKL/BSa6Y/DbSfU17mcY5Cvrnn9uC4LnPnED4BVAU4KeGTApZXkH86L1Av
HHU04Zje70P+6opHXn1HTHvwmZ6GzHdv1NhQutASGKdvyZvZLQMRjlTcej9ApKRTreeH/dioT8t/
VXfgQX06FYyTu9k4FEiMXOIR+pDd7GZA4f1y/g==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CMDTXHTSE3EiewlOGD1j/r7xtDs3cqwPes2gtZz0iaE=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2g9ZdVRFLBWOF15GMc39AbQlu2xCTWN6QfFNZintfsA=</DigestValue>
      </Reference>
      <Reference URI="/xl/styles.xml?ContentType=application/vnd.openxmlformats-officedocument.spreadsheetml.styles+xml">
        <DigestMethod Algorithm="http://www.w3.org/2001/04/xmlenc#sha256"/>
        <DigestValue>BzyE2ZMyGH1J+JCQMXkfyfVD+SKbUQb5HT+KDSOGJjU=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l7yh1qzAWZ9LAxzYZVKA6N1qt8eo/u9wHZcAQfYcXlw=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0UlzuU4YJPwc2zzlbYAS1A/rjpcfbK6uCIPzwQftlws=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2022-10-27T10:01:34Z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2022-10-27T10:01:34Z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2022-10-26T13:50:16Z</dcterms:modified>
</cp:coreProperties>
</file>